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7055" windowHeight="9405"/>
  </bookViews>
  <sheets>
    <sheet name="Расчет дверей" sheetId="3" r:id="rId1"/>
  </sheets>
  <definedNames>
    <definedName name="Наполнение">'Расчет дверей'!$O$10:$P$19</definedName>
    <definedName name="Профиль">'Расчет дверей'!$J$4:$J$7</definedName>
  </definedNames>
  <calcPr calcId="125725" refMode="R1C1"/>
</workbook>
</file>

<file path=xl/calcChain.xml><?xml version="1.0" encoding="utf-8"?>
<calcChain xmlns="http://schemas.openxmlformats.org/spreadsheetml/2006/main">
  <c r="J14" i="3"/>
  <c r="E23" l="1"/>
  <c r="E24"/>
  <c r="E20"/>
  <c r="E21"/>
  <c r="E22"/>
  <c r="E25"/>
  <c r="E26"/>
  <c r="E27"/>
  <c r="E28"/>
  <c r="E29"/>
  <c r="E30"/>
  <c r="E19"/>
  <c r="J20"/>
  <c r="J21" s="1"/>
  <c r="F10"/>
  <c r="F12" s="1"/>
  <c r="F37" l="1"/>
  <c r="J16"/>
  <c r="J18" s="1"/>
  <c r="F36" s="1"/>
  <c r="F38" l="1"/>
</calcChain>
</file>

<file path=xl/comments1.xml><?xml version="1.0" encoding="utf-8"?>
<comments xmlns="http://schemas.openxmlformats.org/spreadsheetml/2006/main">
  <authors>
    <author>FuckYouBill</author>
  </authors>
  <commentList>
    <comment ref="B23" authorId="0">
      <text>
        <r>
          <rPr>
            <b/>
            <sz val="8"/>
            <color indexed="81"/>
            <rFont val="Tahoma"/>
            <charset val="1"/>
          </rPr>
          <t>Максимальный размер 2400х1050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B24" authorId="0">
      <text>
        <r>
          <rPr>
            <b/>
            <sz val="8"/>
            <color indexed="81"/>
            <rFont val="Tahoma"/>
            <charset val="1"/>
          </rPr>
          <t>Максимальный размер 2400х1050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<sst xmlns="http://schemas.openxmlformats.org/spreadsheetml/2006/main" count="68" uniqueCount="51">
  <si>
    <t>Стоимость</t>
  </si>
  <si>
    <t>Профиль:</t>
  </si>
  <si>
    <t>Кол-во средних профилей</t>
  </si>
  <si>
    <t>Кол-во дверей</t>
  </si>
  <si>
    <t>(HS) Высота:</t>
  </si>
  <si>
    <t>(Lp) Ширина:</t>
  </si>
  <si>
    <t>Aristo: Матовый Хром, Матовое золото, Матовая Шампань</t>
  </si>
  <si>
    <t>Aristo: Блестящая Бронза, Блестящая Шампань</t>
  </si>
  <si>
    <t>Aristo: Древесные декоры</t>
  </si>
  <si>
    <t>Покраска порошковая по RAL</t>
  </si>
  <si>
    <t>Размер двери для раскроя</t>
  </si>
  <si>
    <t>Наполнение дверей</t>
  </si>
  <si>
    <t>ДСП</t>
  </si>
  <si>
    <t>Зеркало</t>
  </si>
  <si>
    <t>Стекло узорчатое</t>
  </si>
  <si>
    <t>Стекло Художественное</t>
  </si>
  <si>
    <t>Зеркало Художественное</t>
  </si>
  <si>
    <t>Стекло цветное</t>
  </si>
  <si>
    <t>Стекло с декоративной пленкой</t>
  </si>
  <si>
    <t>Зеркало с пескоструйной обработкой</t>
  </si>
  <si>
    <t>Фотопечать</t>
  </si>
  <si>
    <t>Акрил</t>
  </si>
  <si>
    <t>Стоимость профиля</t>
  </si>
  <si>
    <t>Стоимость профиля:</t>
  </si>
  <si>
    <t>Стоимость наполнения:</t>
  </si>
  <si>
    <t>ИТОГО:</t>
  </si>
  <si>
    <t>Кол-во, м.кв.</t>
  </si>
  <si>
    <t>Материал</t>
  </si>
  <si>
    <t>Стоимость в заказе</t>
  </si>
  <si>
    <t>Ширина двери, мм</t>
  </si>
  <si>
    <t>Внутренний размер шкафа, мм</t>
  </si>
  <si>
    <t>Номер столбца</t>
  </si>
  <si>
    <t>Наименование</t>
  </si>
  <si>
    <t>Средняя расчет</t>
  </si>
  <si>
    <t>Дуб дымчатый</t>
  </si>
  <si>
    <t>Венге темный</t>
  </si>
  <si>
    <t>Орех итальянский</t>
  </si>
  <si>
    <t>Вишня</t>
  </si>
  <si>
    <t>Венге</t>
  </si>
  <si>
    <t>Орех французский</t>
  </si>
  <si>
    <t xml:space="preserve">   от "______"_______________________ 201___ г.</t>
  </si>
  <si>
    <t>Панель МДФ Матовцый Кат. А</t>
  </si>
  <si>
    <t>Панель МДФ Глянец Кат. А</t>
  </si>
  <si>
    <t>x</t>
  </si>
  <si>
    <t>Площадь наполнения двери общая, м.кв.</t>
  </si>
  <si>
    <t>Хром матовый</t>
  </si>
  <si>
    <t>Золото матовое</t>
  </si>
  <si>
    <t>Шампань матовая</t>
  </si>
  <si>
    <t>Бронза блестящая</t>
  </si>
  <si>
    <t>Шампань блестящая</t>
  </si>
  <si>
    <t xml:space="preserve">Заказ № 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</si>
</sst>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4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1" fontId="11" fillId="0" borderId="0" xfId="0" applyNumberFormat="1" applyFont="1" applyBorder="1" applyAlignment="1" applyProtection="1">
      <alignment horizontal="center"/>
      <protection hidden="1"/>
    </xf>
    <xf numFmtId="1" fontId="11" fillId="2" borderId="10" xfId="0" applyNumberFormat="1" applyFont="1" applyFill="1" applyBorder="1" applyAlignment="1" applyProtection="1">
      <alignment horizontal="center" vertical="center"/>
      <protection locked="0"/>
    </xf>
    <xf numFmtId="0" fontId="13" fillId="2" borderId="25" xfId="0" applyFont="1" applyFill="1" applyBorder="1" applyProtection="1">
      <protection locked="0"/>
    </xf>
    <xf numFmtId="0" fontId="13" fillId="2" borderId="29" xfId="0" applyFont="1" applyFill="1" applyBorder="1" applyProtection="1">
      <protection locked="0"/>
    </xf>
    <xf numFmtId="0" fontId="13" fillId="2" borderId="26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1" fontId="3" fillId="0" borderId="1" xfId="0" applyNumberFormat="1" applyFont="1" applyBorder="1" applyProtection="1"/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/>
    </xf>
    <xf numFmtId="0" fontId="3" fillId="0" borderId="0" xfId="0" applyFont="1" applyBorder="1" applyProtection="1"/>
    <xf numFmtId="0" fontId="8" fillId="0" borderId="0" xfId="0" applyFont="1" applyBorder="1" applyAlignment="1" applyProtection="1">
      <alignment horizontal="center" vertical="center"/>
    </xf>
    <xf numFmtId="0" fontId="3" fillId="0" borderId="1" xfId="0" applyFont="1" applyBorder="1" applyProtection="1"/>
    <xf numFmtId="0" fontId="9" fillId="0" borderId="0" xfId="0" applyFont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/>
    <xf numFmtId="0" fontId="0" fillId="0" borderId="1" xfId="0" applyBorder="1" applyProtection="1"/>
    <xf numFmtId="0" fontId="13" fillId="0" borderId="0" xfId="0" applyFont="1" applyBorder="1" applyAlignment="1" applyProtection="1">
      <alignment horizontal="center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1" fontId="10" fillId="0" borderId="4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/>
    <xf numFmtId="1" fontId="4" fillId="0" borderId="4" xfId="0" applyNumberFormat="1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1" fontId="3" fillId="0" borderId="4" xfId="0" applyNumberFormat="1" applyFont="1" applyBorder="1" applyProtection="1"/>
    <xf numFmtId="1" fontId="3" fillId="0" borderId="25" xfId="0" applyNumberFormat="1" applyFont="1" applyBorder="1" applyProtection="1"/>
    <xf numFmtId="1" fontId="0" fillId="0" borderId="26" xfId="0" applyNumberFormat="1" applyBorder="1" applyProtection="1"/>
    <xf numFmtId="0" fontId="3" fillId="0" borderId="0" xfId="0" applyFont="1" applyAlignment="1" applyProtection="1"/>
    <xf numFmtId="0" fontId="0" fillId="0" borderId="0" xfId="0" applyBorder="1" applyProtection="1"/>
    <xf numFmtId="0" fontId="2" fillId="0" borderId="0" xfId="0" applyFont="1" applyBorder="1" applyAlignment="1" applyProtection="1">
      <alignment vertical="center" wrapText="1"/>
    </xf>
    <xf numFmtId="0" fontId="16" fillId="0" borderId="0" xfId="0" applyFont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19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center"/>
    </xf>
    <xf numFmtId="0" fontId="1" fillId="0" borderId="0" xfId="0" applyFont="1" applyProtection="1"/>
    <xf numFmtId="0" fontId="0" fillId="0" borderId="0" xfId="0" applyFont="1" applyProtection="1"/>
    <xf numFmtId="1" fontId="11" fillId="2" borderId="14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/>
    </xf>
    <xf numFmtId="0" fontId="13" fillId="0" borderId="2" xfId="0" applyFont="1" applyBorder="1" applyAlignment="1" applyProtection="1">
      <alignment horizontal="left"/>
    </xf>
    <xf numFmtId="1" fontId="13" fillId="3" borderId="28" xfId="0" applyNumberFormat="1" applyFont="1" applyFill="1" applyBorder="1" applyAlignment="1" applyProtection="1">
      <alignment horizontal="center"/>
      <protection hidden="1"/>
    </xf>
    <xf numFmtId="1" fontId="13" fillId="3" borderId="24" xfId="0" applyNumberFormat="1" applyFont="1" applyFill="1" applyBorder="1" applyAlignment="1" applyProtection="1">
      <alignment horizontal="center"/>
      <protection hidden="1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32" xfId="0" applyFont="1" applyBorder="1" applyAlignment="1" applyProtection="1">
      <alignment horizontal="center" vertical="center" wrapText="1"/>
    </xf>
    <xf numFmtId="164" fontId="11" fillId="3" borderId="16" xfId="0" applyNumberFormat="1" applyFont="1" applyFill="1" applyBorder="1" applyAlignment="1" applyProtection="1">
      <alignment horizontal="center"/>
      <protection hidden="1"/>
    </xf>
    <xf numFmtId="164" fontId="11" fillId="3" borderId="7" xfId="0" applyNumberFormat="1" applyFont="1" applyFill="1" applyBorder="1" applyAlignment="1" applyProtection="1">
      <alignment horizontal="center"/>
      <protection hidden="1"/>
    </xf>
    <xf numFmtId="0" fontId="13" fillId="0" borderId="8" xfId="0" applyFont="1" applyBorder="1" applyAlignment="1" applyProtection="1">
      <alignment horizontal="center" vertical="center"/>
    </xf>
    <xf numFmtId="0" fontId="13" fillId="0" borderId="32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/>
    </xf>
    <xf numFmtId="0" fontId="12" fillId="0" borderId="15" xfId="0" applyFont="1" applyBorder="1" applyAlignment="1" applyProtection="1">
      <alignment horizontal="center"/>
    </xf>
    <xf numFmtId="0" fontId="12" fillId="0" borderId="9" xfId="0" applyFont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right"/>
    </xf>
    <xf numFmtId="0" fontId="13" fillId="0" borderId="1" xfId="0" applyFont="1" applyBorder="1" applyAlignment="1" applyProtection="1">
      <alignment horizontal="right"/>
    </xf>
    <xf numFmtId="0" fontId="12" fillId="0" borderId="21" xfId="0" applyFont="1" applyBorder="1" applyAlignment="1" applyProtection="1">
      <alignment horizontal="right"/>
    </xf>
    <xf numFmtId="0" fontId="12" fillId="0" borderId="22" xfId="0" applyFont="1" applyBorder="1" applyAlignment="1" applyProtection="1">
      <alignment horizontal="right"/>
    </xf>
    <xf numFmtId="0" fontId="13" fillId="0" borderId="24" xfId="0" applyFont="1" applyBorder="1" applyAlignment="1" applyProtection="1">
      <alignment horizontal="left"/>
    </xf>
    <xf numFmtId="0" fontId="13" fillId="0" borderId="27" xfId="0" applyFont="1" applyBorder="1" applyAlignment="1" applyProtection="1">
      <alignment horizontal="left"/>
    </xf>
    <xf numFmtId="1" fontId="13" fillId="3" borderId="1" xfId="0" applyNumberFormat="1" applyFont="1" applyFill="1" applyBorder="1" applyAlignment="1" applyProtection="1">
      <alignment horizontal="center"/>
      <protection hidden="1"/>
    </xf>
    <xf numFmtId="1" fontId="13" fillId="3" borderId="20" xfId="0" applyNumberFormat="1" applyFont="1" applyFill="1" applyBorder="1" applyAlignment="1" applyProtection="1">
      <alignment horizontal="center"/>
      <protection hidden="1"/>
    </xf>
    <xf numFmtId="1" fontId="12" fillId="4" borderId="22" xfId="0" applyNumberFormat="1" applyFont="1" applyFill="1" applyBorder="1" applyAlignment="1" applyProtection="1">
      <alignment horizontal="center"/>
      <protection hidden="1"/>
    </xf>
    <xf numFmtId="1" fontId="12" fillId="4" borderId="23" xfId="0" applyNumberFormat="1" applyFont="1" applyFill="1" applyBorder="1" applyAlignment="1" applyProtection="1">
      <alignment horizontal="center"/>
      <protection hidden="1"/>
    </xf>
    <xf numFmtId="1" fontId="13" fillId="3" borderId="30" xfId="0" applyNumberFormat="1" applyFont="1" applyFill="1" applyBorder="1" applyAlignment="1" applyProtection="1">
      <alignment horizontal="center" wrapText="1"/>
      <protection hidden="1"/>
    </xf>
    <xf numFmtId="1" fontId="13" fillId="3" borderId="31" xfId="0" applyNumberFormat="1" applyFont="1" applyFill="1" applyBorder="1" applyAlignment="1" applyProtection="1">
      <alignment horizontal="center" wrapText="1"/>
      <protection hidden="1"/>
    </xf>
    <xf numFmtId="1" fontId="11" fillId="2" borderId="11" xfId="0" applyNumberFormat="1" applyFont="1" applyFill="1" applyBorder="1" applyAlignment="1" applyProtection="1">
      <alignment horizontal="center" vertical="center"/>
      <protection locked="0"/>
    </xf>
    <xf numFmtId="1" fontId="11" fillId="2" borderId="12" xfId="0" applyNumberFormat="1" applyFont="1" applyFill="1" applyBorder="1" applyAlignment="1" applyProtection="1">
      <alignment horizontal="center" vertical="center"/>
      <protection locked="0"/>
    </xf>
    <xf numFmtId="1" fontId="11" fillId="3" borderId="16" xfId="0" applyNumberFormat="1" applyFont="1" applyFill="1" applyBorder="1" applyAlignment="1" applyProtection="1">
      <alignment horizontal="center"/>
      <protection hidden="1"/>
    </xf>
    <xf numFmtId="1" fontId="11" fillId="3" borderId="7" xfId="0" applyNumberFormat="1" applyFont="1" applyFill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13" fillId="0" borderId="17" xfId="0" applyFont="1" applyBorder="1" applyAlignment="1" applyProtection="1">
      <alignment horizontal="right"/>
    </xf>
    <xf numFmtId="0" fontId="13" fillId="0" borderId="18" xfId="0" applyFont="1" applyBorder="1" applyAlignment="1" applyProtection="1">
      <alignment horizontal="right"/>
    </xf>
    <xf numFmtId="0" fontId="3" fillId="0" borderId="7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33</xdr:row>
      <xdr:rowOff>76200</xdr:rowOff>
    </xdr:from>
    <xdr:to>
      <xdr:col>2</xdr:col>
      <xdr:colOff>745338</xdr:colOff>
      <xdr:row>40</xdr:row>
      <xdr:rowOff>38100</xdr:rowOff>
    </xdr:to>
    <xdr:pic>
      <xdr:nvPicPr>
        <xdr:cNvPr id="3" name="Рисунок 32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7400925"/>
          <a:ext cx="2259813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9</xdr:row>
      <xdr:rowOff>180975</xdr:rowOff>
    </xdr:from>
    <xdr:to>
      <xdr:col>2</xdr:col>
      <xdr:colOff>981075</xdr:colOff>
      <xdr:row>11</xdr:row>
      <xdr:rowOff>238125</xdr:rowOff>
    </xdr:to>
    <xdr:pic>
      <xdr:nvPicPr>
        <xdr:cNvPr id="6" name="Рисунок 5" descr="Новый рисунок (2)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3375" y="2238375"/>
          <a:ext cx="241935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0"/>
  <sheetViews>
    <sheetView tabSelected="1" workbookViewId="0">
      <selection activeCell="X9" sqref="X9"/>
    </sheetView>
  </sheetViews>
  <sheetFormatPr defaultRowHeight="15"/>
  <cols>
    <col min="1" max="1" width="5.28515625" style="23" customWidth="1"/>
    <col min="2" max="2" width="21.28515625" style="23" customWidth="1"/>
    <col min="3" max="3" width="18" style="23" bestFit="1" customWidth="1"/>
    <col min="4" max="4" width="21.85546875" style="23" customWidth="1"/>
    <col min="5" max="5" width="4.140625" style="23" customWidth="1"/>
    <col min="6" max="6" width="25" style="23" customWidth="1"/>
    <col min="7" max="7" width="1.140625" style="23" customWidth="1"/>
    <col min="8" max="8" width="6.28515625" style="23" customWidth="1"/>
    <col min="9" max="9" width="11.5703125" style="23" hidden="1" customWidth="1"/>
    <col min="10" max="10" width="49.28515625" style="23" hidden="1" customWidth="1"/>
    <col min="11" max="15" width="9.140625" style="23" hidden="1" customWidth="1"/>
    <col min="16" max="16" width="10.140625" style="23" hidden="1" customWidth="1"/>
    <col min="17" max="22" width="9.140625" style="23" hidden="1" customWidth="1"/>
    <col min="23" max="243" width="9.140625" style="23"/>
    <col min="244" max="244" width="5.28515625" style="23" customWidth="1"/>
    <col min="245" max="245" width="13.42578125" style="23" customWidth="1"/>
    <col min="246" max="246" width="15.140625" style="23" customWidth="1"/>
    <col min="247" max="247" width="20.28515625" style="23" customWidth="1"/>
    <col min="248" max="248" width="1.140625" style="23" customWidth="1"/>
    <col min="249" max="249" width="25" style="23" customWidth="1"/>
    <col min="250" max="250" width="1.140625" style="23" customWidth="1"/>
    <col min="251" max="251" width="11.5703125" style="23" customWidth="1"/>
    <col min="252" max="499" width="9.140625" style="23"/>
    <col min="500" max="500" width="5.28515625" style="23" customWidth="1"/>
    <col min="501" max="501" width="13.42578125" style="23" customWidth="1"/>
    <col min="502" max="502" width="15.140625" style="23" customWidth="1"/>
    <col min="503" max="503" width="20.28515625" style="23" customWidth="1"/>
    <col min="504" max="504" width="1.140625" style="23" customWidth="1"/>
    <col min="505" max="505" width="25" style="23" customWidth="1"/>
    <col min="506" max="506" width="1.140625" style="23" customWidth="1"/>
    <col min="507" max="507" width="11.5703125" style="23" customWidth="1"/>
    <col min="508" max="755" width="9.140625" style="23"/>
    <col min="756" max="756" width="5.28515625" style="23" customWidth="1"/>
    <col min="757" max="757" width="13.42578125" style="23" customWidth="1"/>
    <col min="758" max="758" width="15.140625" style="23" customWidth="1"/>
    <col min="759" max="759" width="20.28515625" style="23" customWidth="1"/>
    <col min="760" max="760" width="1.140625" style="23" customWidth="1"/>
    <col min="761" max="761" width="25" style="23" customWidth="1"/>
    <col min="762" max="762" width="1.140625" style="23" customWidth="1"/>
    <col min="763" max="763" width="11.5703125" style="23" customWidth="1"/>
    <col min="764" max="1011" width="9.140625" style="23"/>
    <col min="1012" max="1012" width="5.28515625" style="23" customWidth="1"/>
    <col min="1013" max="1013" width="13.42578125" style="23" customWidth="1"/>
    <col min="1014" max="1014" width="15.140625" style="23" customWidth="1"/>
    <col min="1015" max="1015" width="20.28515625" style="23" customWidth="1"/>
    <col min="1016" max="1016" width="1.140625" style="23" customWidth="1"/>
    <col min="1017" max="1017" width="25" style="23" customWidth="1"/>
    <col min="1018" max="1018" width="1.140625" style="23" customWidth="1"/>
    <col min="1019" max="1019" width="11.5703125" style="23" customWidth="1"/>
    <col min="1020" max="1267" width="9.140625" style="23"/>
    <col min="1268" max="1268" width="5.28515625" style="23" customWidth="1"/>
    <col min="1269" max="1269" width="13.42578125" style="23" customWidth="1"/>
    <col min="1270" max="1270" width="15.140625" style="23" customWidth="1"/>
    <col min="1271" max="1271" width="20.28515625" style="23" customWidth="1"/>
    <col min="1272" max="1272" width="1.140625" style="23" customWidth="1"/>
    <col min="1273" max="1273" width="25" style="23" customWidth="1"/>
    <col min="1274" max="1274" width="1.140625" style="23" customWidth="1"/>
    <col min="1275" max="1275" width="11.5703125" style="23" customWidth="1"/>
    <col min="1276" max="1523" width="9.140625" style="23"/>
    <col min="1524" max="1524" width="5.28515625" style="23" customWidth="1"/>
    <col min="1525" max="1525" width="13.42578125" style="23" customWidth="1"/>
    <col min="1526" max="1526" width="15.140625" style="23" customWidth="1"/>
    <col min="1527" max="1527" width="20.28515625" style="23" customWidth="1"/>
    <col min="1528" max="1528" width="1.140625" style="23" customWidth="1"/>
    <col min="1529" max="1529" width="25" style="23" customWidth="1"/>
    <col min="1530" max="1530" width="1.140625" style="23" customWidth="1"/>
    <col min="1531" max="1531" width="11.5703125" style="23" customWidth="1"/>
    <col min="1532" max="1779" width="9.140625" style="23"/>
    <col min="1780" max="1780" width="5.28515625" style="23" customWidth="1"/>
    <col min="1781" max="1781" width="13.42578125" style="23" customWidth="1"/>
    <col min="1782" max="1782" width="15.140625" style="23" customWidth="1"/>
    <col min="1783" max="1783" width="20.28515625" style="23" customWidth="1"/>
    <col min="1784" max="1784" width="1.140625" style="23" customWidth="1"/>
    <col min="1785" max="1785" width="25" style="23" customWidth="1"/>
    <col min="1786" max="1786" width="1.140625" style="23" customWidth="1"/>
    <col min="1787" max="1787" width="11.5703125" style="23" customWidth="1"/>
    <col min="1788" max="2035" width="9.140625" style="23"/>
    <col min="2036" max="2036" width="5.28515625" style="23" customWidth="1"/>
    <col min="2037" max="2037" width="13.42578125" style="23" customWidth="1"/>
    <col min="2038" max="2038" width="15.140625" style="23" customWidth="1"/>
    <col min="2039" max="2039" width="20.28515625" style="23" customWidth="1"/>
    <col min="2040" max="2040" width="1.140625" style="23" customWidth="1"/>
    <col min="2041" max="2041" width="25" style="23" customWidth="1"/>
    <col min="2042" max="2042" width="1.140625" style="23" customWidth="1"/>
    <col min="2043" max="2043" width="11.5703125" style="23" customWidth="1"/>
    <col min="2044" max="2291" width="9.140625" style="23"/>
    <col min="2292" max="2292" width="5.28515625" style="23" customWidth="1"/>
    <col min="2293" max="2293" width="13.42578125" style="23" customWidth="1"/>
    <col min="2294" max="2294" width="15.140625" style="23" customWidth="1"/>
    <col min="2295" max="2295" width="20.28515625" style="23" customWidth="1"/>
    <col min="2296" max="2296" width="1.140625" style="23" customWidth="1"/>
    <col min="2297" max="2297" width="25" style="23" customWidth="1"/>
    <col min="2298" max="2298" width="1.140625" style="23" customWidth="1"/>
    <col min="2299" max="2299" width="11.5703125" style="23" customWidth="1"/>
    <col min="2300" max="2547" width="9.140625" style="23"/>
    <col min="2548" max="2548" width="5.28515625" style="23" customWidth="1"/>
    <col min="2549" max="2549" width="13.42578125" style="23" customWidth="1"/>
    <col min="2550" max="2550" width="15.140625" style="23" customWidth="1"/>
    <col min="2551" max="2551" width="20.28515625" style="23" customWidth="1"/>
    <col min="2552" max="2552" width="1.140625" style="23" customWidth="1"/>
    <col min="2553" max="2553" width="25" style="23" customWidth="1"/>
    <col min="2554" max="2554" width="1.140625" style="23" customWidth="1"/>
    <col min="2555" max="2555" width="11.5703125" style="23" customWidth="1"/>
    <col min="2556" max="2803" width="9.140625" style="23"/>
    <col min="2804" max="2804" width="5.28515625" style="23" customWidth="1"/>
    <col min="2805" max="2805" width="13.42578125" style="23" customWidth="1"/>
    <col min="2806" max="2806" width="15.140625" style="23" customWidth="1"/>
    <col min="2807" max="2807" width="20.28515625" style="23" customWidth="1"/>
    <col min="2808" max="2808" width="1.140625" style="23" customWidth="1"/>
    <col min="2809" max="2809" width="25" style="23" customWidth="1"/>
    <col min="2810" max="2810" width="1.140625" style="23" customWidth="1"/>
    <col min="2811" max="2811" width="11.5703125" style="23" customWidth="1"/>
    <col min="2812" max="3059" width="9.140625" style="23"/>
    <col min="3060" max="3060" width="5.28515625" style="23" customWidth="1"/>
    <col min="3061" max="3061" width="13.42578125" style="23" customWidth="1"/>
    <col min="3062" max="3062" width="15.140625" style="23" customWidth="1"/>
    <col min="3063" max="3063" width="20.28515625" style="23" customWidth="1"/>
    <col min="3064" max="3064" width="1.140625" style="23" customWidth="1"/>
    <col min="3065" max="3065" width="25" style="23" customWidth="1"/>
    <col min="3066" max="3066" width="1.140625" style="23" customWidth="1"/>
    <col min="3067" max="3067" width="11.5703125" style="23" customWidth="1"/>
    <col min="3068" max="3315" width="9.140625" style="23"/>
    <col min="3316" max="3316" width="5.28515625" style="23" customWidth="1"/>
    <col min="3317" max="3317" width="13.42578125" style="23" customWidth="1"/>
    <col min="3318" max="3318" width="15.140625" style="23" customWidth="1"/>
    <col min="3319" max="3319" width="20.28515625" style="23" customWidth="1"/>
    <col min="3320" max="3320" width="1.140625" style="23" customWidth="1"/>
    <col min="3321" max="3321" width="25" style="23" customWidth="1"/>
    <col min="3322" max="3322" width="1.140625" style="23" customWidth="1"/>
    <col min="3323" max="3323" width="11.5703125" style="23" customWidth="1"/>
    <col min="3324" max="3571" width="9.140625" style="23"/>
    <col min="3572" max="3572" width="5.28515625" style="23" customWidth="1"/>
    <col min="3573" max="3573" width="13.42578125" style="23" customWidth="1"/>
    <col min="3574" max="3574" width="15.140625" style="23" customWidth="1"/>
    <col min="3575" max="3575" width="20.28515625" style="23" customWidth="1"/>
    <col min="3576" max="3576" width="1.140625" style="23" customWidth="1"/>
    <col min="3577" max="3577" width="25" style="23" customWidth="1"/>
    <col min="3578" max="3578" width="1.140625" style="23" customWidth="1"/>
    <col min="3579" max="3579" width="11.5703125" style="23" customWidth="1"/>
    <col min="3580" max="3827" width="9.140625" style="23"/>
    <col min="3828" max="3828" width="5.28515625" style="23" customWidth="1"/>
    <col min="3829" max="3829" width="13.42578125" style="23" customWidth="1"/>
    <col min="3830" max="3830" width="15.140625" style="23" customWidth="1"/>
    <col min="3831" max="3831" width="20.28515625" style="23" customWidth="1"/>
    <col min="3832" max="3832" width="1.140625" style="23" customWidth="1"/>
    <col min="3833" max="3833" width="25" style="23" customWidth="1"/>
    <col min="3834" max="3834" width="1.140625" style="23" customWidth="1"/>
    <col min="3835" max="3835" width="11.5703125" style="23" customWidth="1"/>
    <col min="3836" max="4083" width="9.140625" style="23"/>
    <col min="4084" max="4084" width="5.28515625" style="23" customWidth="1"/>
    <col min="4085" max="4085" width="13.42578125" style="23" customWidth="1"/>
    <col min="4086" max="4086" width="15.140625" style="23" customWidth="1"/>
    <col min="4087" max="4087" width="20.28515625" style="23" customWidth="1"/>
    <col min="4088" max="4088" width="1.140625" style="23" customWidth="1"/>
    <col min="4089" max="4089" width="25" style="23" customWidth="1"/>
    <col min="4090" max="4090" width="1.140625" style="23" customWidth="1"/>
    <col min="4091" max="4091" width="11.5703125" style="23" customWidth="1"/>
    <col min="4092" max="4339" width="9.140625" style="23"/>
    <col min="4340" max="4340" width="5.28515625" style="23" customWidth="1"/>
    <col min="4341" max="4341" width="13.42578125" style="23" customWidth="1"/>
    <col min="4342" max="4342" width="15.140625" style="23" customWidth="1"/>
    <col min="4343" max="4343" width="20.28515625" style="23" customWidth="1"/>
    <col min="4344" max="4344" width="1.140625" style="23" customWidth="1"/>
    <col min="4345" max="4345" width="25" style="23" customWidth="1"/>
    <col min="4346" max="4346" width="1.140625" style="23" customWidth="1"/>
    <col min="4347" max="4347" width="11.5703125" style="23" customWidth="1"/>
    <col min="4348" max="4595" width="9.140625" style="23"/>
    <col min="4596" max="4596" width="5.28515625" style="23" customWidth="1"/>
    <col min="4597" max="4597" width="13.42578125" style="23" customWidth="1"/>
    <col min="4598" max="4598" width="15.140625" style="23" customWidth="1"/>
    <col min="4599" max="4599" width="20.28515625" style="23" customWidth="1"/>
    <col min="4600" max="4600" width="1.140625" style="23" customWidth="1"/>
    <col min="4601" max="4601" width="25" style="23" customWidth="1"/>
    <col min="4602" max="4602" width="1.140625" style="23" customWidth="1"/>
    <col min="4603" max="4603" width="11.5703125" style="23" customWidth="1"/>
    <col min="4604" max="4851" width="9.140625" style="23"/>
    <col min="4852" max="4852" width="5.28515625" style="23" customWidth="1"/>
    <col min="4853" max="4853" width="13.42578125" style="23" customWidth="1"/>
    <col min="4854" max="4854" width="15.140625" style="23" customWidth="1"/>
    <col min="4855" max="4855" width="20.28515625" style="23" customWidth="1"/>
    <col min="4856" max="4856" width="1.140625" style="23" customWidth="1"/>
    <col min="4857" max="4857" width="25" style="23" customWidth="1"/>
    <col min="4858" max="4858" width="1.140625" style="23" customWidth="1"/>
    <col min="4859" max="4859" width="11.5703125" style="23" customWidth="1"/>
    <col min="4860" max="5107" width="9.140625" style="23"/>
    <col min="5108" max="5108" width="5.28515625" style="23" customWidth="1"/>
    <col min="5109" max="5109" width="13.42578125" style="23" customWidth="1"/>
    <col min="5110" max="5110" width="15.140625" style="23" customWidth="1"/>
    <col min="5111" max="5111" width="20.28515625" style="23" customWidth="1"/>
    <col min="5112" max="5112" width="1.140625" style="23" customWidth="1"/>
    <col min="5113" max="5113" width="25" style="23" customWidth="1"/>
    <col min="5114" max="5114" width="1.140625" style="23" customWidth="1"/>
    <col min="5115" max="5115" width="11.5703125" style="23" customWidth="1"/>
    <col min="5116" max="5363" width="9.140625" style="23"/>
    <col min="5364" max="5364" width="5.28515625" style="23" customWidth="1"/>
    <col min="5365" max="5365" width="13.42578125" style="23" customWidth="1"/>
    <col min="5366" max="5366" width="15.140625" style="23" customWidth="1"/>
    <col min="5367" max="5367" width="20.28515625" style="23" customWidth="1"/>
    <col min="5368" max="5368" width="1.140625" style="23" customWidth="1"/>
    <col min="5369" max="5369" width="25" style="23" customWidth="1"/>
    <col min="5370" max="5370" width="1.140625" style="23" customWidth="1"/>
    <col min="5371" max="5371" width="11.5703125" style="23" customWidth="1"/>
    <col min="5372" max="5619" width="9.140625" style="23"/>
    <col min="5620" max="5620" width="5.28515625" style="23" customWidth="1"/>
    <col min="5621" max="5621" width="13.42578125" style="23" customWidth="1"/>
    <col min="5622" max="5622" width="15.140625" style="23" customWidth="1"/>
    <col min="5623" max="5623" width="20.28515625" style="23" customWidth="1"/>
    <col min="5624" max="5624" width="1.140625" style="23" customWidth="1"/>
    <col min="5625" max="5625" width="25" style="23" customWidth="1"/>
    <col min="5626" max="5626" width="1.140625" style="23" customWidth="1"/>
    <col min="5627" max="5627" width="11.5703125" style="23" customWidth="1"/>
    <col min="5628" max="5875" width="9.140625" style="23"/>
    <col min="5876" max="5876" width="5.28515625" style="23" customWidth="1"/>
    <col min="5877" max="5877" width="13.42578125" style="23" customWidth="1"/>
    <col min="5878" max="5878" width="15.140625" style="23" customWidth="1"/>
    <col min="5879" max="5879" width="20.28515625" style="23" customWidth="1"/>
    <col min="5880" max="5880" width="1.140625" style="23" customWidth="1"/>
    <col min="5881" max="5881" width="25" style="23" customWidth="1"/>
    <col min="5882" max="5882" width="1.140625" style="23" customWidth="1"/>
    <col min="5883" max="5883" width="11.5703125" style="23" customWidth="1"/>
    <col min="5884" max="6131" width="9.140625" style="23"/>
    <col min="6132" max="6132" width="5.28515625" style="23" customWidth="1"/>
    <col min="6133" max="6133" width="13.42578125" style="23" customWidth="1"/>
    <col min="6134" max="6134" width="15.140625" style="23" customWidth="1"/>
    <col min="6135" max="6135" width="20.28515625" style="23" customWidth="1"/>
    <col min="6136" max="6136" width="1.140625" style="23" customWidth="1"/>
    <col min="6137" max="6137" width="25" style="23" customWidth="1"/>
    <col min="6138" max="6138" width="1.140625" style="23" customWidth="1"/>
    <col min="6139" max="6139" width="11.5703125" style="23" customWidth="1"/>
    <col min="6140" max="6387" width="9.140625" style="23"/>
    <col min="6388" max="6388" width="5.28515625" style="23" customWidth="1"/>
    <col min="6389" max="6389" width="13.42578125" style="23" customWidth="1"/>
    <col min="6390" max="6390" width="15.140625" style="23" customWidth="1"/>
    <col min="6391" max="6391" width="20.28515625" style="23" customWidth="1"/>
    <col min="6392" max="6392" width="1.140625" style="23" customWidth="1"/>
    <col min="6393" max="6393" width="25" style="23" customWidth="1"/>
    <col min="6394" max="6394" width="1.140625" style="23" customWidth="1"/>
    <col min="6395" max="6395" width="11.5703125" style="23" customWidth="1"/>
    <col min="6396" max="6643" width="9.140625" style="23"/>
    <col min="6644" max="6644" width="5.28515625" style="23" customWidth="1"/>
    <col min="6645" max="6645" width="13.42578125" style="23" customWidth="1"/>
    <col min="6646" max="6646" width="15.140625" style="23" customWidth="1"/>
    <col min="6647" max="6647" width="20.28515625" style="23" customWidth="1"/>
    <col min="6648" max="6648" width="1.140625" style="23" customWidth="1"/>
    <col min="6649" max="6649" width="25" style="23" customWidth="1"/>
    <col min="6650" max="6650" width="1.140625" style="23" customWidth="1"/>
    <col min="6651" max="6651" width="11.5703125" style="23" customWidth="1"/>
    <col min="6652" max="6899" width="9.140625" style="23"/>
    <col min="6900" max="6900" width="5.28515625" style="23" customWidth="1"/>
    <col min="6901" max="6901" width="13.42578125" style="23" customWidth="1"/>
    <col min="6902" max="6902" width="15.140625" style="23" customWidth="1"/>
    <col min="6903" max="6903" width="20.28515625" style="23" customWidth="1"/>
    <col min="6904" max="6904" width="1.140625" style="23" customWidth="1"/>
    <col min="6905" max="6905" width="25" style="23" customWidth="1"/>
    <col min="6906" max="6906" width="1.140625" style="23" customWidth="1"/>
    <col min="6907" max="6907" width="11.5703125" style="23" customWidth="1"/>
    <col min="6908" max="7155" width="9.140625" style="23"/>
    <col min="7156" max="7156" width="5.28515625" style="23" customWidth="1"/>
    <col min="7157" max="7157" width="13.42578125" style="23" customWidth="1"/>
    <col min="7158" max="7158" width="15.140625" style="23" customWidth="1"/>
    <col min="7159" max="7159" width="20.28515625" style="23" customWidth="1"/>
    <col min="7160" max="7160" width="1.140625" style="23" customWidth="1"/>
    <col min="7161" max="7161" width="25" style="23" customWidth="1"/>
    <col min="7162" max="7162" width="1.140625" style="23" customWidth="1"/>
    <col min="7163" max="7163" width="11.5703125" style="23" customWidth="1"/>
    <col min="7164" max="7411" width="9.140625" style="23"/>
    <col min="7412" max="7412" width="5.28515625" style="23" customWidth="1"/>
    <col min="7413" max="7413" width="13.42578125" style="23" customWidth="1"/>
    <col min="7414" max="7414" width="15.140625" style="23" customWidth="1"/>
    <col min="7415" max="7415" width="20.28515625" style="23" customWidth="1"/>
    <col min="7416" max="7416" width="1.140625" style="23" customWidth="1"/>
    <col min="7417" max="7417" width="25" style="23" customWidth="1"/>
    <col min="7418" max="7418" width="1.140625" style="23" customWidth="1"/>
    <col min="7419" max="7419" width="11.5703125" style="23" customWidth="1"/>
    <col min="7420" max="7667" width="9.140625" style="23"/>
    <col min="7668" max="7668" width="5.28515625" style="23" customWidth="1"/>
    <col min="7669" max="7669" width="13.42578125" style="23" customWidth="1"/>
    <col min="7670" max="7670" width="15.140625" style="23" customWidth="1"/>
    <col min="7671" max="7671" width="20.28515625" style="23" customWidth="1"/>
    <col min="7672" max="7672" width="1.140625" style="23" customWidth="1"/>
    <col min="7673" max="7673" width="25" style="23" customWidth="1"/>
    <col min="7674" max="7674" width="1.140625" style="23" customWidth="1"/>
    <col min="7675" max="7675" width="11.5703125" style="23" customWidth="1"/>
    <col min="7676" max="7923" width="9.140625" style="23"/>
    <col min="7924" max="7924" width="5.28515625" style="23" customWidth="1"/>
    <col min="7925" max="7925" width="13.42578125" style="23" customWidth="1"/>
    <col min="7926" max="7926" width="15.140625" style="23" customWidth="1"/>
    <col min="7927" max="7927" width="20.28515625" style="23" customWidth="1"/>
    <col min="7928" max="7928" width="1.140625" style="23" customWidth="1"/>
    <col min="7929" max="7929" width="25" style="23" customWidth="1"/>
    <col min="7930" max="7930" width="1.140625" style="23" customWidth="1"/>
    <col min="7931" max="7931" width="11.5703125" style="23" customWidth="1"/>
    <col min="7932" max="8179" width="9.140625" style="23"/>
    <col min="8180" max="8180" width="5.28515625" style="23" customWidth="1"/>
    <col min="8181" max="8181" width="13.42578125" style="23" customWidth="1"/>
    <col min="8182" max="8182" width="15.140625" style="23" customWidth="1"/>
    <col min="8183" max="8183" width="20.28515625" style="23" customWidth="1"/>
    <col min="8184" max="8184" width="1.140625" style="23" customWidth="1"/>
    <col min="8185" max="8185" width="25" style="23" customWidth="1"/>
    <col min="8186" max="8186" width="1.140625" style="23" customWidth="1"/>
    <col min="8187" max="8187" width="11.5703125" style="23" customWidth="1"/>
    <col min="8188" max="8435" width="9.140625" style="23"/>
    <col min="8436" max="8436" width="5.28515625" style="23" customWidth="1"/>
    <col min="8437" max="8437" width="13.42578125" style="23" customWidth="1"/>
    <col min="8438" max="8438" width="15.140625" style="23" customWidth="1"/>
    <col min="8439" max="8439" width="20.28515625" style="23" customWidth="1"/>
    <col min="8440" max="8440" width="1.140625" style="23" customWidth="1"/>
    <col min="8441" max="8441" width="25" style="23" customWidth="1"/>
    <col min="8442" max="8442" width="1.140625" style="23" customWidth="1"/>
    <col min="8443" max="8443" width="11.5703125" style="23" customWidth="1"/>
    <col min="8444" max="8691" width="9.140625" style="23"/>
    <col min="8692" max="8692" width="5.28515625" style="23" customWidth="1"/>
    <col min="8693" max="8693" width="13.42578125" style="23" customWidth="1"/>
    <col min="8694" max="8694" width="15.140625" style="23" customWidth="1"/>
    <col min="8695" max="8695" width="20.28515625" style="23" customWidth="1"/>
    <col min="8696" max="8696" width="1.140625" style="23" customWidth="1"/>
    <col min="8697" max="8697" width="25" style="23" customWidth="1"/>
    <col min="8698" max="8698" width="1.140625" style="23" customWidth="1"/>
    <col min="8699" max="8699" width="11.5703125" style="23" customWidth="1"/>
    <col min="8700" max="8947" width="9.140625" style="23"/>
    <col min="8948" max="8948" width="5.28515625" style="23" customWidth="1"/>
    <col min="8949" max="8949" width="13.42578125" style="23" customWidth="1"/>
    <col min="8950" max="8950" width="15.140625" style="23" customWidth="1"/>
    <col min="8951" max="8951" width="20.28515625" style="23" customWidth="1"/>
    <col min="8952" max="8952" width="1.140625" style="23" customWidth="1"/>
    <col min="8953" max="8953" width="25" style="23" customWidth="1"/>
    <col min="8954" max="8954" width="1.140625" style="23" customWidth="1"/>
    <col min="8955" max="8955" width="11.5703125" style="23" customWidth="1"/>
    <col min="8956" max="9203" width="9.140625" style="23"/>
    <col min="9204" max="9204" width="5.28515625" style="23" customWidth="1"/>
    <col min="9205" max="9205" width="13.42578125" style="23" customWidth="1"/>
    <col min="9206" max="9206" width="15.140625" style="23" customWidth="1"/>
    <col min="9207" max="9207" width="20.28515625" style="23" customWidth="1"/>
    <col min="9208" max="9208" width="1.140625" style="23" customWidth="1"/>
    <col min="9209" max="9209" width="25" style="23" customWidth="1"/>
    <col min="9210" max="9210" width="1.140625" style="23" customWidth="1"/>
    <col min="9211" max="9211" width="11.5703125" style="23" customWidth="1"/>
    <col min="9212" max="9459" width="9.140625" style="23"/>
    <col min="9460" max="9460" width="5.28515625" style="23" customWidth="1"/>
    <col min="9461" max="9461" width="13.42578125" style="23" customWidth="1"/>
    <col min="9462" max="9462" width="15.140625" style="23" customWidth="1"/>
    <col min="9463" max="9463" width="20.28515625" style="23" customWidth="1"/>
    <col min="9464" max="9464" width="1.140625" style="23" customWidth="1"/>
    <col min="9465" max="9465" width="25" style="23" customWidth="1"/>
    <col min="9466" max="9466" width="1.140625" style="23" customWidth="1"/>
    <col min="9467" max="9467" width="11.5703125" style="23" customWidth="1"/>
    <col min="9468" max="9715" width="9.140625" style="23"/>
    <col min="9716" max="9716" width="5.28515625" style="23" customWidth="1"/>
    <col min="9717" max="9717" width="13.42578125" style="23" customWidth="1"/>
    <col min="9718" max="9718" width="15.140625" style="23" customWidth="1"/>
    <col min="9719" max="9719" width="20.28515625" style="23" customWidth="1"/>
    <col min="9720" max="9720" width="1.140625" style="23" customWidth="1"/>
    <col min="9721" max="9721" width="25" style="23" customWidth="1"/>
    <col min="9722" max="9722" width="1.140625" style="23" customWidth="1"/>
    <col min="9723" max="9723" width="11.5703125" style="23" customWidth="1"/>
    <col min="9724" max="9971" width="9.140625" style="23"/>
    <col min="9972" max="9972" width="5.28515625" style="23" customWidth="1"/>
    <col min="9973" max="9973" width="13.42578125" style="23" customWidth="1"/>
    <col min="9974" max="9974" width="15.140625" style="23" customWidth="1"/>
    <col min="9975" max="9975" width="20.28515625" style="23" customWidth="1"/>
    <col min="9976" max="9976" width="1.140625" style="23" customWidth="1"/>
    <col min="9977" max="9977" width="25" style="23" customWidth="1"/>
    <col min="9978" max="9978" width="1.140625" style="23" customWidth="1"/>
    <col min="9979" max="9979" width="11.5703125" style="23" customWidth="1"/>
    <col min="9980" max="10227" width="9.140625" style="23"/>
    <col min="10228" max="10228" width="5.28515625" style="23" customWidth="1"/>
    <col min="10229" max="10229" width="13.42578125" style="23" customWidth="1"/>
    <col min="10230" max="10230" width="15.140625" style="23" customWidth="1"/>
    <col min="10231" max="10231" width="20.28515625" style="23" customWidth="1"/>
    <col min="10232" max="10232" width="1.140625" style="23" customWidth="1"/>
    <col min="10233" max="10233" width="25" style="23" customWidth="1"/>
    <col min="10234" max="10234" width="1.140625" style="23" customWidth="1"/>
    <col min="10235" max="10235" width="11.5703125" style="23" customWidth="1"/>
    <col min="10236" max="10483" width="9.140625" style="23"/>
    <col min="10484" max="10484" width="5.28515625" style="23" customWidth="1"/>
    <col min="10485" max="10485" width="13.42578125" style="23" customWidth="1"/>
    <col min="10486" max="10486" width="15.140625" style="23" customWidth="1"/>
    <col min="10487" max="10487" width="20.28515625" style="23" customWidth="1"/>
    <col min="10488" max="10488" width="1.140625" style="23" customWidth="1"/>
    <col min="10489" max="10489" width="25" style="23" customWidth="1"/>
    <col min="10490" max="10490" width="1.140625" style="23" customWidth="1"/>
    <col min="10491" max="10491" width="11.5703125" style="23" customWidth="1"/>
    <col min="10492" max="10739" width="9.140625" style="23"/>
    <col min="10740" max="10740" width="5.28515625" style="23" customWidth="1"/>
    <col min="10741" max="10741" width="13.42578125" style="23" customWidth="1"/>
    <col min="10742" max="10742" width="15.140625" style="23" customWidth="1"/>
    <col min="10743" max="10743" width="20.28515625" style="23" customWidth="1"/>
    <col min="10744" max="10744" width="1.140625" style="23" customWidth="1"/>
    <col min="10745" max="10745" width="25" style="23" customWidth="1"/>
    <col min="10746" max="10746" width="1.140625" style="23" customWidth="1"/>
    <col min="10747" max="10747" width="11.5703125" style="23" customWidth="1"/>
    <col min="10748" max="10995" width="9.140625" style="23"/>
    <col min="10996" max="10996" width="5.28515625" style="23" customWidth="1"/>
    <col min="10997" max="10997" width="13.42578125" style="23" customWidth="1"/>
    <col min="10998" max="10998" width="15.140625" style="23" customWidth="1"/>
    <col min="10999" max="10999" width="20.28515625" style="23" customWidth="1"/>
    <col min="11000" max="11000" width="1.140625" style="23" customWidth="1"/>
    <col min="11001" max="11001" width="25" style="23" customWidth="1"/>
    <col min="11002" max="11002" width="1.140625" style="23" customWidth="1"/>
    <col min="11003" max="11003" width="11.5703125" style="23" customWidth="1"/>
    <col min="11004" max="11251" width="9.140625" style="23"/>
    <col min="11252" max="11252" width="5.28515625" style="23" customWidth="1"/>
    <col min="11253" max="11253" width="13.42578125" style="23" customWidth="1"/>
    <col min="11254" max="11254" width="15.140625" style="23" customWidth="1"/>
    <col min="11255" max="11255" width="20.28515625" style="23" customWidth="1"/>
    <col min="11256" max="11256" width="1.140625" style="23" customWidth="1"/>
    <col min="11257" max="11257" width="25" style="23" customWidth="1"/>
    <col min="11258" max="11258" width="1.140625" style="23" customWidth="1"/>
    <col min="11259" max="11259" width="11.5703125" style="23" customWidth="1"/>
    <col min="11260" max="11507" width="9.140625" style="23"/>
    <col min="11508" max="11508" width="5.28515625" style="23" customWidth="1"/>
    <col min="11509" max="11509" width="13.42578125" style="23" customWidth="1"/>
    <col min="11510" max="11510" width="15.140625" style="23" customWidth="1"/>
    <col min="11511" max="11511" width="20.28515625" style="23" customWidth="1"/>
    <col min="11512" max="11512" width="1.140625" style="23" customWidth="1"/>
    <col min="11513" max="11513" width="25" style="23" customWidth="1"/>
    <col min="11514" max="11514" width="1.140625" style="23" customWidth="1"/>
    <col min="11515" max="11515" width="11.5703125" style="23" customWidth="1"/>
    <col min="11516" max="11763" width="9.140625" style="23"/>
    <col min="11764" max="11764" width="5.28515625" style="23" customWidth="1"/>
    <col min="11765" max="11765" width="13.42578125" style="23" customWidth="1"/>
    <col min="11766" max="11766" width="15.140625" style="23" customWidth="1"/>
    <col min="11767" max="11767" width="20.28515625" style="23" customWidth="1"/>
    <col min="11768" max="11768" width="1.140625" style="23" customWidth="1"/>
    <col min="11769" max="11769" width="25" style="23" customWidth="1"/>
    <col min="11770" max="11770" width="1.140625" style="23" customWidth="1"/>
    <col min="11771" max="11771" width="11.5703125" style="23" customWidth="1"/>
    <col min="11772" max="12019" width="9.140625" style="23"/>
    <col min="12020" max="12020" width="5.28515625" style="23" customWidth="1"/>
    <col min="12021" max="12021" width="13.42578125" style="23" customWidth="1"/>
    <col min="12022" max="12022" width="15.140625" style="23" customWidth="1"/>
    <col min="12023" max="12023" width="20.28515625" style="23" customWidth="1"/>
    <col min="12024" max="12024" width="1.140625" style="23" customWidth="1"/>
    <col min="12025" max="12025" width="25" style="23" customWidth="1"/>
    <col min="12026" max="12026" width="1.140625" style="23" customWidth="1"/>
    <col min="12027" max="12027" width="11.5703125" style="23" customWidth="1"/>
    <col min="12028" max="12275" width="9.140625" style="23"/>
    <col min="12276" max="12276" width="5.28515625" style="23" customWidth="1"/>
    <col min="12277" max="12277" width="13.42578125" style="23" customWidth="1"/>
    <col min="12278" max="12278" width="15.140625" style="23" customWidth="1"/>
    <col min="12279" max="12279" width="20.28515625" style="23" customWidth="1"/>
    <col min="12280" max="12280" width="1.140625" style="23" customWidth="1"/>
    <col min="12281" max="12281" width="25" style="23" customWidth="1"/>
    <col min="12282" max="12282" width="1.140625" style="23" customWidth="1"/>
    <col min="12283" max="12283" width="11.5703125" style="23" customWidth="1"/>
    <col min="12284" max="12531" width="9.140625" style="23"/>
    <col min="12532" max="12532" width="5.28515625" style="23" customWidth="1"/>
    <col min="12533" max="12533" width="13.42578125" style="23" customWidth="1"/>
    <col min="12534" max="12534" width="15.140625" style="23" customWidth="1"/>
    <col min="12535" max="12535" width="20.28515625" style="23" customWidth="1"/>
    <col min="12536" max="12536" width="1.140625" style="23" customWidth="1"/>
    <col min="12537" max="12537" width="25" style="23" customWidth="1"/>
    <col min="12538" max="12538" width="1.140625" style="23" customWidth="1"/>
    <col min="12539" max="12539" width="11.5703125" style="23" customWidth="1"/>
    <col min="12540" max="12787" width="9.140625" style="23"/>
    <col min="12788" max="12788" width="5.28515625" style="23" customWidth="1"/>
    <col min="12789" max="12789" width="13.42578125" style="23" customWidth="1"/>
    <col min="12790" max="12790" width="15.140625" style="23" customWidth="1"/>
    <col min="12791" max="12791" width="20.28515625" style="23" customWidth="1"/>
    <col min="12792" max="12792" width="1.140625" style="23" customWidth="1"/>
    <col min="12793" max="12793" width="25" style="23" customWidth="1"/>
    <col min="12794" max="12794" width="1.140625" style="23" customWidth="1"/>
    <col min="12795" max="12795" width="11.5703125" style="23" customWidth="1"/>
    <col min="12796" max="13043" width="9.140625" style="23"/>
    <col min="13044" max="13044" width="5.28515625" style="23" customWidth="1"/>
    <col min="13045" max="13045" width="13.42578125" style="23" customWidth="1"/>
    <col min="13046" max="13046" width="15.140625" style="23" customWidth="1"/>
    <col min="13047" max="13047" width="20.28515625" style="23" customWidth="1"/>
    <col min="13048" max="13048" width="1.140625" style="23" customWidth="1"/>
    <col min="13049" max="13049" width="25" style="23" customWidth="1"/>
    <col min="13050" max="13050" width="1.140625" style="23" customWidth="1"/>
    <col min="13051" max="13051" width="11.5703125" style="23" customWidth="1"/>
    <col min="13052" max="13299" width="9.140625" style="23"/>
    <col min="13300" max="13300" width="5.28515625" style="23" customWidth="1"/>
    <col min="13301" max="13301" width="13.42578125" style="23" customWidth="1"/>
    <col min="13302" max="13302" width="15.140625" style="23" customWidth="1"/>
    <col min="13303" max="13303" width="20.28515625" style="23" customWidth="1"/>
    <col min="13304" max="13304" width="1.140625" style="23" customWidth="1"/>
    <col min="13305" max="13305" width="25" style="23" customWidth="1"/>
    <col min="13306" max="13306" width="1.140625" style="23" customWidth="1"/>
    <col min="13307" max="13307" width="11.5703125" style="23" customWidth="1"/>
    <col min="13308" max="13555" width="9.140625" style="23"/>
    <col min="13556" max="13556" width="5.28515625" style="23" customWidth="1"/>
    <col min="13557" max="13557" width="13.42578125" style="23" customWidth="1"/>
    <col min="13558" max="13558" width="15.140625" style="23" customWidth="1"/>
    <col min="13559" max="13559" width="20.28515625" style="23" customWidth="1"/>
    <col min="13560" max="13560" width="1.140625" style="23" customWidth="1"/>
    <col min="13561" max="13561" width="25" style="23" customWidth="1"/>
    <col min="13562" max="13562" width="1.140625" style="23" customWidth="1"/>
    <col min="13563" max="13563" width="11.5703125" style="23" customWidth="1"/>
    <col min="13564" max="13811" width="9.140625" style="23"/>
    <col min="13812" max="13812" width="5.28515625" style="23" customWidth="1"/>
    <col min="13813" max="13813" width="13.42578125" style="23" customWidth="1"/>
    <col min="13814" max="13814" width="15.140625" style="23" customWidth="1"/>
    <col min="13815" max="13815" width="20.28515625" style="23" customWidth="1"/>
    <col min="13816" max="13816" width="1.140625" style="23" customWidth="1"/>
    <col min="13817" max="13817" width="25" style="23" customWidth="1"/>
    <col min="13818" max="13818" width="1.140625" style="23" customWidth="1"/>
    <col min="13819" max="13819" width="11.5703125" style="23" customWidth="1"/>
    <col min="13820" max="14067" width="9.140625" style="23"/>
    <col min="14068" max="14068" width="5.28515625" style="23" customWidth="1"/>
    <col min="14069" max="14069" width="13.42578125" style="23" customWidth="1"/>
    <col min="14070" max="14070" width="15.140625" style="23" customWidth="1"/>
    <col min="14071" max="14071" width="20.28515625" style="23" customWidth="1"/>
    <col min="14072" max="14072" width="1.140625" style="23" customWidth="1"/>
    <col min="14073" max="14073" width="25" style="23" customWidth="1"/>
    <col min="14074" max="14074" width="1.140625" style="23" customWidth="1"/>
    <col min="14075" max="14075" width="11.5703125" style="23" customWidth="1"/>
    <col min="14076" max="14323" width="9.140625" style="23"/>
    <col min="14324" max="14324" width="5.28515625" style="23" customWidth="1"/>
    <col min="14325" max="14325" width="13.42578125" style="23" customWidth="1"/>
    <col min="14326" max="14326" width="15.140625" style="23" customWidth="1"/>
    <col min="14327" max="14327" width="20.28515625" style="23" customWidth="1"/>
    <col min="14328" max="14328" width="1.140625" style="23" customWidth="1"/>
    <col min="14329" max="14329" width="25" style="23" customWidth="1"/>
    <col min="14330" max="14330" width="1.140625" style="23" customWidth="1"/>
    <col min="14331" max="14331" width="11.5703125" style="23" customWidth="1"/>
    <col min="14332" max="14579" width="9.140625" style="23"/>
    <col min="14580" max="14580" width="5.28515625" style="23" customWidth="1"/>
    <col min="14581" max="14581" width="13.42578125" style="23" customWidth="1"/>
    <col min="14582" max="14582" width="15.140625" style="23" customWidth="1"/>
    <col min="14583" max="14583" width="20.28515625" style="23" customWidth="1"/>
    <col min="14584" max="14584" width="1.140625" style="23" customWidth="1"/>
    <col min="14585" max="14585" width="25" style="23" customWidth="1"/>
    <col min="14586" max="14586" width="1.140625" style="23" customWidth="1"/>
    <col min="14587" max="14587" width="11.5703125" style="23" customWidth="1"/>
    <col min="14588" max="14835" width="9.140625" style="23"/>
    <col min="14836" max="14836" width="5.28515625" style="23" customWidth="1"/>
    <col min="14837" max="14837" width="13.42578125" style="23" customWidth="1"/>
    <col min="14838" max="14838" width="15.140625" style="23" customWidth="1"/>
    <col min="14839" max="14839" width="20.28515625" style="23" customWidth="1"/>
    <col min="14840" max="14840" width="1.140625" style="23" customWidth="1"/>
    <col min="14841" max="14841" width="25" style="23" customWidth="1"/>
    <col min="14842" max="14842" width="1.140625" style="23" customWidth="1"/>
    <col min="14843" max="14843" width="11.5703125" style="23" customWidth="1"/>
    <col min="14844" max="15091" width="9.140625" style="23"/>
    <col min="15092" max="15092" width="5.28515625" style="23" customWidth="1"/>
    <col min="15093" max="15093" width="13.42578125" style="23" customWidth="1"/>
    <col min="15094" max="15094" width="15.140625" style="23" customWidth="1"/>
    <col min="15095" max="15095" width="20.28515625" style="23" customWidth="1"/>
    <col min="15096" max="15096" width="1.140625" style="23" customWidth="1"/>
    <col min="15097" max="15097" width="25" style="23" customWidth="1"/>
    <col min="15098" max="15098" width="1.140625" style="23" customWidth="1"/>
    <col min="15099" max="15099" width="11.5703125" style="23" customWidth="1"/>
    <col min="15100" max="15347" width="9.140625" style="23"/>
    <col min="15348" max="15348" width="5.28515625" style="23" customWidth="1"/>
    <col min="15349" max="15349" width="13.42578125" style="23" customWidth="1"/>
    <col min="15350" max="15350" width="15.140625" style="23" customWidth="1"/>
    <col min="15351" max="15351" width="20.28515625" style="23" customWidth="1"/>
    <col min="15352" max="15352" width="1.140625" style="23" customWidth="1"/>
    <col min="15353" max="15353" width="25" style="23" customWidth="1"/>
    <col min="15354" max="15354" width="1.140625" style="23" customWidth="1"/>
    <col min="15355" max="15355" width="11.5703125" style="23" customWidth="1"/>
    <col min="15356" max="15603" width="9.140625" style="23"/>
    <col min="15604" max="15604" width="5.28515625" style="23" customWidth="1"/>
    <col min="15605" max="15605" width="13.42578125" style="23" customWidth="1"/>
    <col min="15606" max="15606" width="15.140625" style="23" customWidth="1"/>
    <col min="15607" max="15607" width="20.28515625" style="23" customWidth="1"/>
    <col min="15608" max="15608" width="1.140625" style="23" customWidth="1"/>
    <col min="15609" max="15609" width="25" style="23" customWidth="1"/>
    <col min="15610" max="15610" width="1.140625" style="23" customWidth="1"/>
    <col min="15611" max="15611" width="11.5703125" style="23" customWidth="1"/>
    <col min="15612" max="15859" width="9.140625" style="23"/>
    <col min="15860" max="15860" width="5.28515625" style="23" customWidth="1"/>
    <col min="15861" max="15861" width="13.42578125" style="23" customWidth="1"/>
    <col min="15862" max="15862" width="15.140625" style="23" customWidth="1"/>
    <col min="15863" max="15863" width="20.28515625" style="23" customWidth="1"/>
    <col min="15864" max="15864" width="1.140625" style="23" customWidth="1"/>
    <col min="15865" max="15865" width="25" style="23" customWidth="1"/>
    <col min="15866" max="15866" width="1.140625" style="23" customWidth="1"/>
    <col min="15867" max="15867" width="11.5703125" style="23" customWidth="1"/>
    <col min="15868" max="16115" width="9.140625" style="23"/>
    <col min="16116" max="16116" width="5.28515625" style="23" customWidth="1"/>
    <col min="16117" max="16117" width="13.42578125" style="23" customWidth="1"/>
    <col min="16118" max="16118" width="15.140625" style="23" customWidth="1"/>
    <col min="16119" max="16119" width="20.28515625" style="23" customWidth="1"/>
    <col min="16120" max="16120" width="1.140625" style="23" customWidth="1"/>
    <col min="16121" max="16121" width="25" style="23" customWidth="1"/>
    <col min="16122" max="16122" width="1.140625" style="23" customWidth="1"/>
    <col min="16123" max="16123" width="11.5703125" style="23" customWidth="1"/>
    <col min="16124" max="16384" width="9.140625" style="23"/>
  </cols>
  <sheetData>
    <row r="1" spans="2:21" s="7" customFormat="1" thickBot="1">
      <c r="K1" s="8">
        <v>400</v>
      </c>
      <c r="L1" s="8">
        <v>500</v>
      </c>
      <c r="M1" s="8">
        <v>600</v>
      </c>
      <c r="N1" s="8">
        <v>700</v>
      </c>
      <c r="O1" s="8">
        <v>800</v>
      </c>
      <c r="P1" s="8">
        <v>900</v>
      </c>
      <c r="Q1" s="8">
        <v>1000</v>
      </c>
      <c r="R1" s="8">
        <v>1100</v>
      </c>
      <c r="S1" s="8">
        <v>1200</v>
      </c>
      <c r="T1" s="8">
        <v>1300</v>
      </c>
      <c r="U1" s="8"/>
    </row>
    <row r="2" spans="2:21" s="7" customFormat="1" ht="24" thickBot="1">
      <c r="B2" s="9" t="s">
        <v>50</v>
      </c>
      <c r="C2" s="6"/>
      <c r="D2" s="49" t="s">
        <v>40</v>
      </c>
      <c r="E2" s="50"/>
      <c r="F2" s="50"/>
      <c r="G2" s="50"/>
      <c r="H2" s="10"/>
      <c r="K2" s="8">
        <v>12</v>
      </c>
      <c r="L2" s="8">
        <v>10</v>
      </c>
      <c r="M2" s="8">
        <v>9</v>
      </c>
      <c r="N2" s="8">
        <v>7</v>
      </c>
      <c r="O2" s="8">
        <v>6</v>
      </c>
      <c r="P2" s="8">
        <v>6</v>
      </c>
      <c r="Q2" s="8">
        <v>5</v>
      </c>
      <c r="R2" s="8">
        <v>4</v>
      </c>
      <c r="S2" s="8">
        <v>4</v>
      </c>
      <c r="T2" s="8">
        <v>4</v>
      </c>
      <c r="U2" s="8"/>
    </row>
    <row r="3" spans="2:21" s="7" customFormat="1" ht="23.25">
      <c r="B3" s="11"/>
      <c r="C3" s="12"/>
      <c r="D3" s="10"/>
      <c r="E3" s="10"/>
      <c r="F3" s="10"/>
      <c r="G3" s="10"/>
      <c r="H3" s="10"/>
      <c r="J3" s="13" t="s">
        <v>32</v>
      </c>
      <c r="K3" s="8">
        <v>1</v>
      </c>
      <c r="L3" s="8">
        <v>2</v>
      </c>
      <c r="M3" s="8">
        <v>3</v>
      </c>
      <c r="N3" s="8">
        <v>4</v>
      </c>
      <c r="O3" s="8">
        <v>5</v>
      </c>
      <c r="P3" s="8">
        <v>6</v>
      </c>
      <c r="Q3" s="8">
        <v>7</v>
      </c>
      <c r="R3" s="8">
        <v>8</v>
      </c>
      <c r="S3" s="8">
        <v>9</v>
      </c>
      <c r="T3" s="8">
        <v>10</v>
      </c>
      <c r="U3" s="8"/>
    </row>
    <row r="4" spans="2:21" s="7" customFormat="1" ht="15.75">
      <c r="B4" s="11" t="s">
        <v>1</v>
      </c>
      <c r="C4" s="60" t="s">
        <v>6</v>
      </c>
      <c r="D4" s="61"/>
      <c r="E4" s="61"/>
      <c r="F4" s="61"/>
      <c r="G4" s="62"/>
      <c r="H4" s="14"/>
      <c r="J4" s="15" t="s">
        <v>7</v>
      </c>
      <c r="K4" s="8">
        <v>3630</v>
      </c>
      <c r="L4" s="8">
        <v>3630</v>
      </c>
      <c r="M4" s="8">
        <v>3630</v>
      </c>
      <c r="N4" s="8">
        <v>3630</v>
      </c>
      <c r="O4" s="8">
        <v>3630</v>
      </c>
      <c r="P4" s="8">
        <v>3630</v>
      </c>
      <c r="Q4" s="8" t="s">
        <v>43</v>
      </c>
      <c r="R4" s="8" t="s">
        <v>43</v>
      </c>
      <c r="S4" s="8" t="s">
        <v>43</v>
      </c>
      <c r="T4" s="8" t="s">
        <v>43</v>
      </c>
      <c r="U4" s="8">
        <v>1716</v>
      </c>
    </row>
    <row r="5" spans="2:21" s="7" customFormat="1" thickBot="1">
      <c r="B5" s="10"/>
      <c r="C5" s="10"/>
      <c r="D5" s="10"/>
      <c r="E5" s="10"/>
      <c r="F5" s="10"/>
      <c r="G5" s="10"/>
      <c r="H5" s="10"/>
      <c r="J5" s="15" t="s">
        <v>8</v>
      </c>
      <c r="K5" s="8">
        <v>3146</v>
      </c>
      <c r="L5" s="8">
        <v>3146</v>
      </c>
      <c r="M5" s="8">
        <v>3146</v>
      </c>
      <c r="N5" s="8">
        <v>3146</v>
      </c>
      <c r="O5" s="8">
        <v>3207</v>
      </c>
      <c r="P5" s="8">
        <v>3207</v>
      </c>
      <c r="Q5" s="8">
        <v>3437</v>
      </c>
      <c r="R5" s="8">
        <v>3783</v>
      </c>
      <c r="S5" s="8">
        <v>3783</v>
      </c>
      <c r="T5" s="8">
        <v>3783</v>
      </c>
      <c r="U5" s="8">
        <v>1716</v>
      </c>
    </row>
    <row r="6" spans="2:21" s="7" customFormat="1" ht="16.5" thickBot="1">
      <c r="B6" s="63" t="s">
        <v>30</v>
      </c>
      <c r="C6" s="64"/>
      <c r="D6" s="65" t="s">
        <v>2</v>
      </c>
      <c r="E6" s="66"/>
      <c r="F6" s="65" t="s">
        <v>3</v>
      </c>
      <c r="G6" s="66"/>
      <c r="H6" s="16"/>
      <c r="J6" s="15" t="s">
        <v>6</v>
      </c>
      <c r="K6" s="8">
        <v>3146</v>
      </c>
      <c r="L6" s="8">
        <v>3146</v>
      </c>
      <c r="M6" s="8">
        <v>3146</v>
      </c>
      <c r="N6" s="8">
        <v>3146</v>
      </c>
      <c r="O6" s="8">
        <v>3146</v>
      </c>
      <c r="P6" s="8">
        <v>3146</v>
      </c>
      <c r="Q6" s="8">
        <v>3437</v>
      </c>
      <c r="R6" s="8">
        <v>3783</v>
      </c>
      <c r="S6" s="8">
        <v>3783</v>
      </c>
      <c r="T6" s="8">
        <v>3783</v>
      </c>
      <c r="U6" s="8">
        <v>1716</v>
      </c>
    </row>
    <row r="7" spans="2:21" s="7" customFormat="1" ht="18.75" thickBot="1">
      <c r="B7" s="17" t="s">
        <v>4</v>
      </c>
      <c r="C7" s="2">
        <v>2450</v>
      </c>
      <c r="D7" s="79">
        <v>0</v>
      </c>
      <c r="E7" s="80"/>
      <c r="F7" s="79">
        <v>2</v>
      </c>
      <c r="G7" s="80"/>
      <c r="H7" s="18"/>
      <c r="J7" s="15" t="s">
        <v>9</v>
      </c>
      <c r="K7" s="8">
        <v>3916</v>
      </c>
      <c r="L7" s="8">
        <v>3916</v>
      </c>
      <c r="M7" s="8">
        <v>3916</v>
      </c>
      <c r="N7" s="8">
        <v>3916</v>
      </c>
      <c r="O7" s="8">
        <v>3916</v>
      </c>
      <c r="P7" s="8">
        <v>3916</v>
      </c>
      <c r="Q7" s="8">
        <v>4207</v>
      </c>
      <c r="R7" s="8">
        <v>4553</v>
      </c>
      <c r="S7" s="8">
        <v>4553</v>
      </c>
      <c r="T7" s="8">
        <v>4553</v>
      </c>
      <c r="U7" s="8">
        <v>3300</v>
      </c>
    </row>
    <row r="8" spans="2:21" s="7" customFormat="1" ht="18.75" thickBot="1">
      <c r="B8" s="19" t="s">
        <v>5</v>
      </c>
      <c r="C8" s="44">
        <v>1600</v>
      </c>
      <c r="D8" s="10"/>
      <c r="E8" s="10"/>
      <c r="F8" s="10"/>
      <c r="G8" s="10"/>
      <c r="H8" s="10"/>
    </row>
    <row r="9" spans="2:21" s="7" customFormat="1" thickBot="1">
      <c r="O9" s="15" t="s">
        <v>27</v>
      </c>
      <c r="P9" s="15" t="s">
        <v>0</v>
      </c>
    </row>
    <row r="10" spans="2:21" s="7" customFormat="1" ht="18.75" thickBot="1">
      <c r="B10" s="20"/>
      <c r="C10" s="20"/>
      <c r="D10" s="55" t="s">
        <v>29</v>
      </c>
      <c r="E10" s="56"/>
      <c r="F10" s="81">
        <f>IF(F7=2,(C8+15)/2,IF(F7=3,(C8+40)/3,IF(F7=4,(C8+30)/4)))</f>
        <v>807.5</v>
      </c>
      <c r="G10" s="82"/>
      <c r="O10" s="21" t="s">
        <v>21</v>
      </c>
      <c r="P10" s="8">
        <v>4200</v>
      </c>
    </row>
    <row r="11" spans="2:21" s="7" customFormat="1" ht="18.75" thickBot="1">
      <c r="B11" s="20"/>
      <c r="C11" s="20"/>
      <c r="D11" s="22"/>
      <c r="E11" s="22"/>
      <c r="F11" s="1"/>
      <c r="G11" s="1"/>
      <c r="O11" s="15" t="s">
        <v>12</v>
      </c>
      <c r="P11" s="8">
        <v>660</v>
      </c>
    </row>
    <row r="12" spans="2:21" s="7" customFormat="1" ht="32.25" customHeight="1" thickBot="1">
      <c r="B12" s="20"/>
      <c r="C12" s="20"/>
      <c r="D12" s="51" t="s">
        <v>44</v>
      </c>
      <c r="E12" s="52"/>
      <c r="F12" s="53">
        <f>ROUNDUP(((C7-45)*(F10)*F7/1000000),1)</f>
        <v>3.9</v>
      </c>
      <c r="G12" s="54"/>
      <c r="O12" s="15" t="s">
        <v>13</v>
      </c>
      <c r="P12" s="8">
        <v>850</v>
      </c>
    </row>
    <row r="13" spans="2:21" s="7" customFormat="1" ht="18.75" hidden="1" thickBot="1">
      <c r="B13" s="20"/>
      <c r="C13" s="20"/>
      <c r="D13" s="22"/>
      <c r="E13" s="22"/>
      <c r="F13" s="1"/>
      <c r="G13" s="1"/>
      <c r="H13" s="23"/>
      <c r="J13" s="24" t="s">
        <v>10</v>
      </c>
      <c r="O13" s="21" t="s">
        <v>19</v>
      </c>
      <c r="P13" s="8">
        <v>3000</v>
      </c>
    </row>
    <row r="14" spans="2:21" s="7" customFormat="1" ht="18.75" hidden="1" thickBot="1">
      <c r="B14" s="20"/>
      <c r="C14" s="20"/>
      <c r="D14" s="22"/>
      <c r="E14" s="22"/>
      <c r="F14" s="1"/>
      <c r="G14" s="1"/>
      <c r="H14" s="23"/>
      <c r="J14" s="25">
        <f>CEILING((IF(F7=2,(C8+15)/2,IF(F7=3,(C8+40)/3,IF(F7=4,(C8+30)/4)))),100)</f>
        <v>900</v>
      </c>
      <c r="O14" s="21" t="s">
        <v>16</v>
      </c>
      <c r="P14" s="8">
        <v>4600</v>
      </c>
    </row>
    <row r="15" spans="2:21" s="7" customFormat="1" ht="15.75" thickBot="1">
      <c r="H15" s="23"/>
      <c r="J15" s="24" t="s">
        <v>31</v>
      </c>
      <c r="O15" s="21" t="s">
        <v>42</v>
      </c>
      <c r="P15" s="8">
        <v>4290</v>
      </c>
    </row>
    <row r="16" spans="2:21" s="7" customFormat="1" ht="16.5" thickBot="1">
      <c r="B16" s="57" t="s">
        <v>11</v>
      </c>
      <c r="C16" s="58"/>
      <c r="D16" s="58"/>
      <c r="E16" s="58"/>
      <c r="F16" s="59"/>
      <c r="G16" s="26"/>
      <c r="H16" s="23"/>
      <c r="J16" s="27">
        <f>HLOOKUP(J14,K1:T3,3)</f>
        <v>6</v>
      </c>
      <c r="O16" s="21" t="s">
        <v>41</v>
      </c>
      <c r="P16" s="8">
        <v>3410</v>
      </c>
    </row>
    <row r="17" spans="1:19" s="7" customFormat="1" ht="15.75" thickBot="1">
      <c r="H17" s="23"/>
      <c r="J17" s="24" t="s">
        <v>22</v>
      </c>
      <c r="O17" s="21" t="s">
        <v>18</v>
      </c>
      <c r="P17" s="8">
        <v>2090</v>
      </c>
    </row>
    <row r="18" spans="1:19" s="7" customFormat="1" ht="15.75" thickBot="1">
      <c r="B18" s="83" t="s">
        <v>27</v>
      </c>
      <c r="C18" s="84"/>
      <c r="D18" s="28" t="s">
        <v>26</v>
      </c>
      <c r="E18" s="84" t="s">
        <v>28</v>
      </c>
      <c r="F18" s="87"/>
      <c r="H18" s="23"/>
      <c r="J18" s="29">
        <f>F7*(VLOOKUP(C4,J4:T7,J16+1))</f>
        <v>6292</v>
      </c>
      <c r="O18" s="21" t="s">
        <v>14</v>
      </c>
      <c r="P18" s="8">
        <v>1300</v>
      </c>
    </row>
    <row r="19" spans="1:19" s="7" customFormat="1" ht="16.5" thickBot="1">
      <c r="A19" s="7">
        <v>1</v>
      </c>
      <c r="B19" s="71" t="s">
        <v>12</v>
      </c>
      <c r="C19" s="72"/>
      <c r="D19" s="3">
        <v>1.6</v>
      </c>
      <c r="E19" s="47">
        <f t="shared" ref="E19:E30" si="0">VLOOKUP(B19,Наполнение,2)*D19</f>
        <v>1056</v>
      </c>
      <c r="F19" s="48"/>
      <c r="H19" s="23"/>
      <c r="J19" s="24" t="s">
        <v>33</v>
      </c>
      <c r="O19" s="21" t="s">
        <v>15</v>
      </c>
      <c r="P19" s="8">
        <v>3080</v>
      </c>
      <c r="S19" s="23"/>
    </row>
    <row r="20" spans="1:19" s="7" customFormat="1" ht="36.75" customHeight="1">
      <c r="A20" s="7">
        <v>2</v>
      </c>
      <c r="B20" s="45" t="s">
        <v>13</v>
      </c>
      <c r="C20" s="46"/>
      <c r="D20" s="4">
        <v>2.2999999999999998</v>
      </c>
      <c r="E20" s="47">
        <f t="shared" si="0"/>
        <v>1954.9999999999998</v>
      </c>
      <c r="F20" s="48"/>
      <c r="H20" s="23"/>
      <c r="J20" s="30">
        <f>HLOOKUP(J14,K1:T3,2)</f>
        <v>6</v>
      </c>
      <c r="O20" s="15" t="s">
        <v>17</v>
      </c>
      <c r="P20" s="8">
        <v>1200</v>
      </c>
      <c r="S20" s="23"/>
    </row>
    <row r="21" spans="1:19" ht="16.5" thickBot="1">
      <c r="A21" s="7">
        <v>3</v>
      </c>
      <c r="B21" s="45" t="s">
        <v>17</v>
      </c>
      <c r="C21" s="46"/>
      <c r="D21" s="4">
        <v>0</v>
      </c>
      <c r="E21" s="47">
        <f t="shared" si="0"/>
        <v>0</v>
      </c>
      <c r="F21" s="48"/>
      <c r="G21" s="7"/>
      <c r="J21" s="31">
        <f>((CEILING(VLOOKUP(C4,J4:U7,12)/J20,1))*D7*F7)*1.4</f>
        <v>0</v>
      </c>
      <c r="O21" s="21" t="s">
        <v>20</v>
      </c>
      <c r="P21" s="8">
        <v>2440</v>
      </c>
    </row>
    <row r="22" spans="1:19" ht="15.75">
      <c r="A22" s="7">
        <v>4</v>
      </c>
      <c r="B22" s="45" t="s">
        <v>21</v>
      </c>
      <c r="C22" s="46"/>
      <c r="D22" s="4">
        <v>0</v>
      </c>
      <c r="E22" s="47">
        <f t="shared" si="0"/>
        <v>0</v>
      </c>
      <c r="F22" s="48"/>
      <c r="G22" s="7"/>
    </row>
    <row r="23" spans="1:19" ht="15.75">
      <c r="A23" s="7">
        <v>5</v>
      </c>
      <c r="B23" s="45" t="s">
        <v>41</v>
      </c>
      <c r="C23" s="46"/>
      <c r="D23" s="4">
        <v>0</v>
      </c>
      <c r="E23" s="47">
        <f t="shared" ref="E23:E24" si="1">VLOOKUP(B23,Наполнение,2)*D23</f>
        <v>0</v>
      </c>
      <c r="F23" s="48"/>
      <c r="G23" s="7"/>
    </row>
    <row r="24" spans="1:19" ht="15.75">
      <c r="A24" s="7">
        <v>6</v>
      </c>
      <c r="B24" s="45" t="s">
        <v>42</v>
      </c>
      <c r="C24" s="46"/>
      <c r="D24" s="4">
        <v>0</v>
      </c>
      <c r="E24" s="47">
        <f t="shared" si="1"/>
        <v>0</v>
      </c>
      <c r="F24" s="48"/>
      <c r="G24" s="7"/>
    </row>
    <row r="25" spans="1:19" ht="15.75">
      <c r="A25" s="7">
        <v>7</v>
      </c>
      <c r="B25" s="45" t="s">
        <v>20</v>
      </c>
      <c r="C25" s="46"/>
      <c r="D25" s="4">
        <v>0</v>
      </c>
      <c r="E25" s="47">
        <f t="shared" si="0"/>
        <v>0</v>
      </c>
      <c r="F25" s="48"/>
      <c r="G25" s="7"/>
    </row>
    <row r="26" spans="1:19" ht="15.75">
      <c r="A26" s="7">
        <v>8</v>
      </c>
      <c r="B26" s="45" t="s">
        <v>19</v>
      </c>
      <c r="C26" s="46"/>
      <c r="D26" s="4">
        <v>0</v>
      </c>
      <c r="E26" s="47">
        <f t="shared" si="0"/>
        <v>0</v>
      </c>
      <c r="F26" s="48"/>
      <c r="G26" s="7"/>
      <c r="S26" s="7"/>
    </row>
    <row r="27" spans="1:19" ht="15.75">
      <c r="A27" s="7">
        <v>9</v>
      </c>
      <c r="B27" s="45" t="s">
        <v>18</v>
      </c>
      <c r="C27" s="46"/>
      <c r="D27" s="4">
        <v>0</v>
      </c>
      <c r="E27" s="47">
        <f t="shared" si="0"/>
        <v>0</v>
      </c>
      <c r="F27" s="48"/>
      <c r="G27" s="7"/>
    </row>
    <row r="28" spans="1:19" ht="15.75">
      <c r="A28" s="7">
        <v>10</v>
      </c>
      <c r="B28" s="45" t="s">
        <v>14</v>
      </c>
      <c r="C28" s="46"/>
      <c r="D28" s="4">
        <v>0</v>
      </c>
      <c r="E28" s="47">
        <f t="shared" si="0"/>
        <v>0</v>
      </c>
      <c r="F28" s="48"/>
      <c r="G28" s="7"/>
    </row>
    <row r="29" spans="1:19" ht="15.75">
      <c r="A29" s="7">
        <v>11</v>
      </c>
      <c r="B29" s="45" t="s">
        <v>15</v>
      </c>
      <c r="C29" s="46"/>
      <c r="D29" s="4">
        <v>0</v>
      </c>
      <c r="E29" s="47">
        <f t="shared" si="0"/>
        <v>0</v>
      </c>
      <c r="F29" s="48"/>
      <c r="G29" s="7"/>
    </row>
    <row r="30" spans="1:19" ht="16.5" thickBot="1">
      <c r="A30" s="7">
        <v>12</v>
      </c>
      <c r="B30" s="45" t="s">
        <v>16</v>
      </c>
      <c r="C30" s="46"/>
      <c r="D30" s="5">
        <v>0</v>
      </c>
      <c r="E30" s="47">
        <f t="shared" si="0"/>
        <v>0</v>
      </c>
      <c r="F30" s="48"/>
      <c r="G30" s="7"/>
    </row>
    <row r="31" spans="1:19">
      <c r="A31" s="7"/>
      <c r="B31" s="7"/>
      <c r="C31" s="7"/>
      <c r="D31" s="7"/>
      <c r="E31" s="7"/>
      <c r="F31" s="7"/>
      <c r="G31" s="7"/>
    </row>
    <row r="32" spans="1:19">
      <c r="A32" s="7"/>
      <c r="B32" s="7"/>
      <c r="C32" s="7"/>
      <c r="D32" s="7"/>
      <c r="E32" s="7"/>
      <c r="F32" s="7"/>
      <c r="G32" s="7"/>
    </row>
    <row r="33" spans="1:19">
      <c r="A33" s="7"/>
      <c r="B33" s="7"/>
      <c r="C33" s="7"/>
      <c r="D33" s="7"/>
      <c r="E33" s="7"/>
      <c r="F33" s="7"/>
      <c r="G33" s="7"/>
    </row>
    <row r="34" spans="1:19">
      <c r="A34" s="7"/>
      <c r="B34" s="7"/>
      <c r="C34" s="7"/>
      <c r="D34" s="7"/>
      <c r="E34" s="7"/>
      <c r="F34" s="7"/>
      <c r="G34" s="7"/>
    </row>
    <row r="35" spans="1:19" ht="15.75" thickBot="1">
      <c r="A35" s="7"/>
      <c r="B35" s="7"/>
      <c r="C35" s="7"/>
      <c r="D35" s="7"/>
      <c r="E35" s="7"/>
      <c r="F35" s="7"/>
      <c r="G35" s="7"/>
    </row>
    <row r="36" spans="1:19" ht="15.75">
      <c r="A36" s="7"/>
      <c r="B36" s="7"/>
      <c r="C36" s="32"/>
      <c r="D36" s="85" t="s">
        <v>23</v>
      </c>
      <c r="E36" s="86"/>
      <c r="F36" s="77">
        <f>IF(F10&lt;1300,J18+J21,"Ширина двери вне диапазона 1300 мм")</f>
        <v>6292</v>
      </c>
      <c r="G36" s="78"/>
      <c r="N36" s="33"/>
    </row>
    <row r="37" spans="1:19" ht="15.75">
      <c r="A37" s="7"/>
      <c r="B37" s="7"/>
      <c r="C37" s="32"/>
      <c r="D37" s="67" t="s">
        <v>24</v>
      </c>
      <c r="E37" s="68"/>
      <c r="F37" s="73">
        <f>SUM(E19:F30)</f>
        <v>3011</v>
      </c>
      <c r="G37" s="74"/>
      <c r="N37" s="33"/>
      <c r="O37" s="33"/>
      <c r="P37" s="33"/>
    </row>
    <row r="38" spans="1:19" ht="16.5" thickBot="1">
      <c r="A38" s="7"/>
      <c r="B38" s="7"/>
      <c r="C38" s="32"/>
      <c r="D38" s="69" t="s">
        <v>25</v>
      </c>
      <c r="E38" s="70"/>
      <c r="F38" s="75">
        <f>SUM(F36:G37)</f>
        <v>9303</v>
      </c>
      <c r="G38" s="76"/>
      <c r="N38" s="33"/>
      <c r="O38" s="33"/>
      <c r="P38" s="33"/>
    </row>
    <row r="39" spans="1:19">
      <c r="A39" s="7"/>
      <c r="B39" s="7"/>
      <c r="C39" s="7"/>
      <c r="D39" s="7"/>
      <c r="E39" s="7"/>
      <c r="F39" s="7"/>
      <c r="G39" s="7"/>
      <c r="N39" s="33"/>
      <c r="O39" s="33"/>
      <c r="P39" s="33"/>
    </row>
    <row r="40" spans="1:19">
      <c r="A40" s="7"/>
      <c r="B40" s="7"/>
      <c r="C40" s="7"/>
      <c r="D40" s="7"/>
      <c r="E40" s="7"/>
      <c r="F40" s="7"/>
      <c r="G40" s="7"/>
      <c r="H40" s="34"/>
      <c r="N40" s="33"/>
      <c r="O40" s="33"/>
      <c r="P40" s="33"/>
    </row>
    <row r="41" spans="1:19">
      <c r="A41" s="7"/>
      <c r="B41" s="7"/>
      <c r="C41" s="7"/>
      <c r="D41" s="7"/>
      <c r="E41" s="7"/>
      <c r="F41" s="7"/>
      <c r="G41" s="7"/>
      <c r="H41" s="33"/>
      <c r="O41" s="33"/>
      <c r="P41" s="33"/>
    </row>
    <row r="42" spans="1:19">
      <c r="B42" s="35" t="s">
        <v>34</v>
      </c>
      <c r="C42" s="35" t="s">
        <v>48</v>
      </c>
      <c r="D42" s="36" t="s">
        <v>46</v>
      </c>
      <c r="H42" s="33"/>
    </row>
    <row r="43" spans="1:19" ht="15" customHeight="1">
      <c r="A43" s="33"/>
      <c r="B43" s="37" t="s">
        <v>35</v>
      </c>
      <c r="C43" s="36" t="s">
        <v>49</v>
      </c>
      <c r="D43" s="36" t="s">
        <v>45</v>
      </c>
      <c r="E43" s="34"/>
      <c r="G43" s="34"/>
      <c r="H43" s="33"/>
    </row>
    <row r="44" spans="1:19">
      <c r="A44" s="33"/>
      <c r="B44" s="37" t="s">
        <v>36</v>
      </c>
      <c r="C44" s="35"/>
      <c r="D44" s="36" t="s">
        <v>47</v>
      </c>
      <c r="E44" s="38"/>
      <c r="G44" s="38"/>
      <c r="S44" s="33"/>
    </row>
    <row r="45" spans="1:19" s="33" customFormat="1">
      <c r="B45" s="37" t="s">
        <v>37</v>
      </c>
      <c r="C45" s="39"/>
      <c r="D45" s="37"/>
      <c r="E45" s="38"/>
      <c r="F45" s="40"/>
      <c r="G45" s="38"/>
      <c r="H45" s="23"/>
      <c r="I45" s="34"/>
      <c r="J45" s="34"/>
      <c r="N45" s="23"/>
      <c r="O45" s="23"/>
      <c r="P45" s="23"/>
    </row>
    <row r="46" spans="1:19" s="33" customFormat="1">
      <c r="A46" s="23"/>
      <c r="B46" s="41" t="s">
        <v>38</v>
      </c>
      <c r="C46" s="39"/>
      <c r="D46" s="35"/>
      <c r="E46" s="42"/>
      <c r="F46" s="42"/>
      <c r="G46" s="42"/>
      <c r="H46" s="23"/>
      <c r="N46" s="23"/>
      <c r="O46" s="23"/>
      <c r="P46" s="23"/>
      <c r="S46" s="23"/>
    </row>
    <row r="47" spans="1:19" s="33" customFormat="1">
      <c r="A47" s="23"/>
      <c r="B47" s="41" t="s">
        <v>39</v>
      </c>
      <c r="C47" s="35"/>
      <c r="D47" s="35"/>
      <c r="E47" s="23"/>
      <c r="F47" s="23"/>
      <c r="G47" s="23"/>
      <c r="H47" s="23"/>
      <c r="N47" s="23"/>
      <c r="O47" s="23"/>
      <c r="P47" s="23"/>
      <c r="S47" s="23"/>
    </row>
    <row r="48" spans="1:19">
      <c r="B48" s="43"/>
      <c r="C48" s="43"/>
      <c r="D48" s="43"/>
    </row>
    <row r="49" spans="2:13" ht="17.25" customHeight="1">
      <c r="B49" s="43"/>
      <c r="C49" s="43"/>
      <c r="D49" s="43"/>
    </row>
    <row r="50" spans="2:13" ht="17.25" customHeight="1">
      <c r="I50" s="7"/>
      <c r="J50" s="7"/>
      <c r="K50" s="7"/>
      <c r="L50" s="7"/>
      <c r="M50" s="7"/>
    </row>
  </sheetData>
  <sheetProtection password="C6EF" sheet="1" objects="1" scenarios="1"/>
  <protectedRanges>
    <protectedRange sqref="D7 F7" name="Диапазон2_2"/>
    <protectedRange sqref="C7:C8" name="Диапазон1_2"/>
  </protectedRanges>
  <sortState ref="S24:S34">
    <sortCondition ref="S23"/>
  </sortState>
  <mergeCells count="44">
    <mergeCell ref="F36:G36"/>
    <mergeCell ref="D7:E7"/>
    <mergeCell ref="F7:G7"/>
    <mergeCell ref="F10:G10"/>
    <mergeCell ref="B28:C28"/>
    <mergeCell ref="B29:C29"/>
    <mergeCell ref="B30:C30"/>
    <mergeCell ref="B18:C18"/>
    <mergeCell ref="D36:E36"/>
    <mergeCell ref="E18:F18"/>
    <mergeCell ref="E19:F19"/>
    <mergeCell ref="E20:F20"/>
    <mergeCell ref="E25:F25"/>
    <mergeCell ref="E21:F21"/>
    <mergeCell ref="E22:F22"/>
    <mergeCell ref="B23:C23"/>
    <mergeCell ref="D37:E37"/>
    <mergeCell ref="D38:E38"/>
    <mergeCell ref="B19:C19"/>
    <mergeCell ref="B20:C20"/>
    <mergeCell ref="B21:C21"/>
    <mergeCell ref="B22:C22"/>
    <mergeCell ref="B25:C25"/>
    <mergeCell ref="E28:F28"/>
    <mergeCell ref="E29:F29"/>
    <mergeCell ref="E30:F30"/>
    <mergeCell ref="F37:G37"/>
    <mergeCell ref="F38:G38"/>
    <mergeCell ref="E26:F26"/>
    <mergeCell ref="E27:F27"/>
    <mergeCell ref="B26:C26"/>
    <mergeCell ref="B27:C27"/>
    <mergeCell ref="B24:C24"/>
    <mergeCell ref="E23:F23"/>
    <mergeCell ref="E24:F24"/>
    <mergeCell ref="D2:G2"/>
    <mergeCell ref="D12:E12"/>
    <mergeCell ref="F12:G12"/>
    <mergeCell ref="D10:E10"/>
    <mergeCell ref="B16:F16"/>
    <mergeCell ref="C4:G4"/>
    <mergeCell ref="B6:C6"/>
    <mergeCell ref="D6:E6"/>
    <mergeCell ref="F6:G6"/>
  </mergeCells>
  <dataValidations count="3">
    <dataValidation type="list" allowBlank="1" showInputMessage="1" showErrorMessage="1" error="Неверные Данные" sqref="C4:H4">
      <formula1>Профиль</formula1>
    </dataValidation>
    <dataValidation type="whole" allowBlank="1" showInputMessage="1" showErrorMessage="1" error="Габарит выходит за технологически возможный размер" sqref="C7">
      <formula1>800</formula1>
      <formula2>2730</formula2>
    </dataValidation>
    <dataValidation type="whole" allowBlank="1" showInputMessage="1" showErrorMessage="1" error="Рассчитайте двери частями. Например 5 = 2+3" sqref="F7:G7">
      <formula1>1</formula1>
      <formula2>4</formula2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Расчет дверей</vt:lpstr>
      <vt:lpstr>Наполнение</vt:lpstr>
      <vt:lpstr>Профиль</vt:lpstr>
    </vt:vector>
  </TitlesOfParts>
  <Company>Convex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Vedro</dc:creator>
  <cp:lastModifiedBy>FuckYouBill</cp:lastModifiedBy>
  <cp:lastPrinted>2012-08-05T11:32:01Z</cp:lastPrinted>
  <dcterms:created xsi:type="dcterms:W3CDTF">2011-11-20T07:51:49Z</dcterms:created>
  <dcterms:modified xsi:type="dcterms:W3CDTF">2012-09-02T14:51:52Z</dcterms:modified>
</cp:coreProperties>
</file>